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<sst xmlns="http://schemas.openxmlformats.org/spreadsheetml/2006/main" count="209" uniqueCount="94">
  <si>
    <t>禹城市高新区（东二环西）工业用地使用权及厂房（老厂区）</t>
  </si>
  <si>
    <t>禹城市高新区工业用地使用权及厂房（新厂区）</t>
  </si>
  <si>
    <t>序号</t>
  </si>
  <si>
    <t>类型</t>
  </si>
  <si>
    <t>产权证号</t>
  </si>
  <si>
    <t>规划用途</t>
  </si>
  <si>
    <t>结构</t>
  </si>
  <si>
    <t>总层数</t>
  </si>
  <si>
    <t>面积（㎡）</t>
  </si>
  <si>
    <t>评估单价（元/㎡）</t>
  </si>
  <si>
    <t>评估总价（万元）</t>
  </si>
  <si>
    <t>土地使用权</t>
  </si>
  <si>
    <t>禹国用（2013）第0366号</t>
  </si>
  <si>
    <t>工业用地</t>
  </si>
  <si>
    <t>-</t>
  </si>
  <si>
    <t>禹国用（2013）第0367号</t>
  </si>
  <si>
    <t>建筑物</t>
  </si>
  <si>
    <t>德禹房权证禹城市字第0038910号</t>
  </si>
  <si>
    <t>工业</t>
  </si>
  <si>
    <t>混合</t>
  </si>
  <si>
    <t>德禹房权证禹城市字第0038909号</t>
  </si>
  <si>
    <t>德禹房权证禹城市字第0041857号</t>
  </si>
  <si>
    <t>德禹房权证禹城市字第0038911号</t>
  </si>
  <si>
    <t>德禹房权证禹城市字第0041858号</t>
  </si>
  <si>
    <t>德禹房权证禹城市字第0038912号</t>
  </si>
  <si>
    <t>德禹房权证禹城市字第0041859号</t>
  </si>
  <si>
    <t>德禹房权证禹城市字第0041876号</t>
  </si>
  <si>
    <t>德禹房权证禹城市字第0041860号</t>
  </si>
  <si>
    <t>德禹房权证禹城市字第0041878号</t>
  </si>
  <si>
    <t>德禹房权证禹城市字第0041861号</t>
  </si>
  <si>
    <t>德禹房权证禹城市字第0041879号</t>
  </si>
  <si>
    <t>德禹房权证禹城市字第0041862号</t>
  </si>
  <si>
    <t>办公</t>
  </si>
  <si>
    <t>德禹房权证禹城市字第0041880号</t>
  </si>
  <si>
    <t>德禹房权证禹城市字第0041863号</t>
  </si>
  <si>
    <t>德禹房权证禹城市字第0052859号</t>
  </si>
  <si>
    <t>德禹房权证禹城市字第0041864号</t>
  </si>
  <si>
    <t>德禹房权证禹城市字第0052860号</t>
  </si>
  <si>
    <t>德禹房权证禹城市字第0041865号</t>
  </si>
  <si>
    <t>德禹房权证禹城市字第0052861号</t>
  </si>
  <si>
    <t>配套</t>
  </si>
  <si>
    <t>德禹房权证禹城市字第0041866号</t>
  </si>
  <si>
    <t>集体宿舍</t>
  </si>
  <si>
    <t>砖木</t>
  </si>
  <si>
    <t>德禹房权证禹城市字第0052862号</t>
  </si>
  <si>
    <t>德禹房权证禹城市字第0041867号</t>
  </si>
  <si>
    <t>1-3</t>
  </si>
  <si>
    <t>德禹房权证禹城市字第0052863号</t>
  </si>
  <si>
    <t>德禹房权证禹城市字第0041868号</t>
  </si>
  <si>
    <t>德禹房权证禹城市字第0052864号</t>
  </si>
  <si>
    <t>德禹房权证禹城市字第0041869号</t>
  </si>
  <si>
    <t>德禹房权证禹城市字第0052865号</t>
  </si>
  <si>
    <t>德禹房权证禹城市字第0041877号</t>
  </si>
  <si>
    <t>1-4</t>
  </si>
  <si>
    <t>德禹房权证禹城市字第0052866号</t>
  </si>
  <si>
    <t>德禹房权证禹城市字第0052858号</t>
  </si>
  <si>
    <t>德禹房权证禹城市字第0052867号</t>
  </si>
  <si>
    <t>合计</t>
  </si>
  <si>
    <t>德禹房权证禹城市字第0052868号</t>
  </si>
  <si>
    <t>德禹房权证禹城市字第0052869号</t>
  </si>
  <si>
    <t>德禹房权证禹城市字第0052870号</t>
  </si>
  <si>
    <t>德禹房权证禹城市字第0052871号</t>
  </si>
  <si>
    <t>金额单位：人民币万元</t>
  </si>
  <si>
    <r>
      <rPr>
        <b/>
        <sz val="10"/>
        <rFont val="宋体"/>
        <charset val="134"/>
      </rPr>
      <t>编号</t>
    </r>
  </si>
  <si>
    <t>抵质押物类型</t>
  </si>
  <si>
    <r>
      <rPr>
        <b/>
        <sz val="10"/>
        <rFont val="宋体"/>
        <charset val="134"/>
      </rPr>
      <t>抵押金额</t>
    </r>
  </si>
  <si>
    <r>
      <rPr>
        <b/>
        <sz val="10"/>
        <rFont val="宋体"/>
        <charset val="134"/>
      </rPr>
      <t>原抵押评估价值</t>
    </r>
  </si>
  <si>
    <r>
      <rPr>
        <b/>
        <sz val="10"/>
        <rFont val="宋体"/>
        <charset val="134"/>
      </rPr>
      <t>公开市场估值</t>
    </r>
    <r>
      <rPr>
        <b/>
        <sz val="10"/>
        <rFont val="宋体"/>
        <charset val="134"/>
      </rPr>
      <t>（不含税）</t>
    </r>
  </si>
  <si>
    <r>
      <rPr>
        <b/>
        <sz val="10"/>
        <rFont val="宋体"/>
        <charset val="134"/>
      </rPr>
      <t>公开市场估值</t>
    </r>
    <r>
      <rPr>
        <b/>
        <sz val="10"/>
        <rFont val="宋体"/>
        <charset val="134"/>
      </rPr>
      <t>（含税）</t>
    </r>
  </si>
  <si>
    <r>
      <rPr>
        <b/>
        <sz val="10"/>
        <rFont val="宋体"/>
        <charset val="134"/>
      </rPr>
      <t>回收率</t>
    </r>
  </si>
  <si>
    <t>快速变现价值(含税）</t>
  </si>
  <si>
    <r>
      <rPr>
        <b/>
        <sz val="10"/>
        <rFont val="宋体"/>
        <charset val="134"/>
      </rPr>
      <t>备注</t>
    </r>
  </si>
  <si>
    <t>1</t>
  </si>
  <si>
    <r>
      <rPr>
        <sz val="10"/>
        <rFont val="宋体"/>
        <charset val="134"/>
      </rPr>
      <t>存货</t>
    </r>
  </si>
  <si>
    <t>2</t>
  </si>
  <si>
    <r>
      <rPr>
        <sz val="10"/>
        <rFont val="宋体"/>
        <charset val="134"/>
      </rPr>
      <t>应收款项</t>
    </r>
  </si>
  <si>
    <t>3</t>
  </si>
  <si>
    <r>
      <rPr>
        <b/>
        <sz val="10"/>
        <rFont val="宋体"/>
        <charset val="134"/>
      </rPr>
      <t>机器设备</t>
    </r>
  </si>
  <si>
    <t>4</t>
  </si>
  <si>
    <r>
      <rPr>
        <sz val="10"/>
        <rFont val="宋体"/>
        <charset val="134"/>
      </rPr>
      <t>运输工具</t>
    </r>
  </si>
  <si>
    <t>5</t>
  </si>
  <si>
    <r>
      <rPr>
        <sz val="10"/>
        <rFont val="宋体"/>
        <charset val="134"/>
      </rPr>
      <t>房屋和建筑物</t>
    </r>
  </si>
  <si>
    <t>6</t>
  </si>
  <si>
    <r>
      <rPr>
        <sz val="10"/>
        <rFont val="宋体"/>
        <charset val="134"/>
      </rPr>
      <t>土地使用权</t>
    </r>
  </si>
  <si>
    <t>7</t>
  </si>
  <si>
    <r>
      <rPr>
        <sz val="10"/>
        <rFont val="宋体"/>
        <charset val="134"/>
      </rPr>
      <t>在建工程</t>
    </r>
  </si>
  <si>
    <t>8</t>
  </si>
  <si>
    <r>
      <rPr>
        <sz val="10"/>
        <rFont val="宋体"/>
        <charset val="134"/>
      </rPr>
      <t>股权</t>
    </r>
  </si>
  <si>
    <t>9</t>
  </si>
  <si>
    <r>
      <rPr>
        <sz val="10"/>
        <rFont val="宋体"/>
        <charset val="134"/>
      </rPr>
      <t>其他无形资产</t>
    </r>
  </si>
  <si>
    <t>10</t>
  </si>
  <si>
    <r>
      <rPr>
        <sz val="10"/>
        <rFont val="宋体"/>
        <charset val="134"/>
      </rPr>
      <t>其他资产</t>
    </r>
  </si>
  <si>
    <t>抵押资产合计</t>
  </si>
  <si>
    <t>机器设备+工业厂房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</si>
</sst>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#,##0_ "/>
    <numFmt numFmtId="178" formatCode="#,##0.00_ "/>
  </numFmts>
  <fonts count="30">
    <font>
      <sz val="11"/>
      <color theme="1"/>
      <name val="宋体"/>
      <charset val="134"/>
      <scheme val="minor"/>
    </font>
    <font>
      <b/>
      <sz val="10.5"/>
      <color theme="1"/>
      <name val="仿宋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0"/>
    </font>
    <font>
      <b/>
      <sz val="10"/>
      <name val="宋体"/>
      <charset val="134"/>
    </font>
    <font>
      <b/>
      <sz val="10"/>
      <name val="Times New Roman"/>
      <charset val="0"/>
    </font>
    <font>
      <b/>
      <sz val="11"/>
      <color rgb="FFC00000"/>
      <name val="宋体"/>
      <charset val="134"/>
      <scheme val="minor"/>
    </font>
    <font>
      <b/>
      <sz val="10.5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23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16" borderId="26" applyNumberFormat="0" applyAlignment="0" applyProtection="0">
      <alignment vertical="center"/>
    </xf>
    <xf numFmtId="0" fontId="23" fillId="16" borderId="22" applyNumberFormat="0" applyAlignment="0" applyProtection="0">
      <alignment vertical="center"/>
    </xf>
    <xf numFmtId="0" fontId="24" fillId="17" borderId="2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9" fillId="0" borderId="0"/>
  </cellStyleXfs>
  <cellXfs count="5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4" borderId="8" xfId="49" applyFont="1" applyFill="1" applyBorder="1"/>
    <xf numFmtId="0" fontId="5" fillId="4" borderId="0" xfId="49" applyFont="1" applyFill="1"/>
    <xf numFmtId="176" fontId="6" fillId="4" borderId="8" xfId="49" applyNumberFormat="1" applyFont="1" applyFill="1" applyBorder="1"/>
    <xf numFmtId="0" fontId="7" fillId="4" borderId="9" xfId="49" applyFont="1" applyFill="1" applyBorder="1" applyAlignment="1">
      <alignment horizontal="center" vertical="center"/>
    </xf>
    <xf numFmtId="0" fontId="6" fillId="4" borderId="10" xfId="49" applyFont="1" applyFill="1" applyBorder="1" applyAlignment="1">
      <alignment horizontal="center" vertical="center"/>
    </xf>
    <xf numFmtId="0" fontId="7" fillId="4" borderId="10" xfId="49" applyFont="1" applyFill="1" applyBorder="1" applyAlignment="1">
      <alignment horizontal="center" vertical="center"/>
    </xf>
    <xf numFmtId="49" fontId="5" fillId="4" borderId="11" xfId="49" applyNumberFormat="1" applyFont="1" applyFill="1" applyBorder="1" applyAlignment="1">
      <alignment horizontal="center" vertical="center"/>
    </xf>
    <xf numFmtId="0" fontId="5" fillId="4" borderId="12" xfId="49" applyFont="1" applyFill="1" applyBorder="1" applyAlignment="1">
      <alignment vertical="center"/>
    </xf>
    <xf numFmtId="177" fontId="5" fillId="4" borderId="12" xfId="8" applyNumberFormat="1" applyFont="1" applyFill="1" applyBorder="1" applyAlignment="1">
      <alignment horizontal="center" vertical="center" shrinkToFit="1"/>
    </xf>
    <xf numFmtId="176" fontId="5" fillId="4" borderId="12" xfId="49" applyNumberFormat="1" applyFont="1" applyFill="1" applyBorder="1" applyAlignment="1">
      <alignment vertical="center"/>
    </xf>
    <xf numFmtId="49" fontId="7" fillId="4" borderId="11" xfId="49" applyNumberFormat="1" applyFont="1" applyFill="1" applyBorder="1" applyAlignment="1">
      <alignment horizontal="center" vertical="center"/>
    </xf>
    <xf numFmtId="0" fontId="7" fillId="4" borderId="12" xfId="49" applyFont="1" applyFill="1" applyBorder="1" applyAlignment="1">
      <alignment vertical="center"/>
    </xf>
    <xf numFmtId="176" fontId="7" fillId="0" borderId="12" xfId="8" applyNumberFormat="1" applyFont="1" applyFill="1" applyBorder="1" applyAlignment="1">
      <alignment horizontal="center" vertical="center" shrinkToFit="1"/>
    </xf>
    <xf numFmtId="176" fontId="7" fillId="0" borderId="12" xfId="8" applyNumberFormat="1" applyFont="1" applyFill="1" applyBorder="1" applyAlignment="1">
      <alignment vertical="center"/>
    </xf>
    <xf numFmtId="9" fontId="7" fillId="0" borderId="12" xfId="11" applyNumberFormat="1" applyFont="1" applyFill="1" applyBorder="1" applyAlignment="1">
      <alignment horizontal="center" vertical="center"/>
    </xf>
    <xf numFmtId="176" fontId="5" fillId="4" borderId="12" xfId="8" applyNumberFormat="1" applyFont="1" applyFill="1" applyBorder="1" applyAlignment="1"/>
    <xf numFmtId="176" fontId="5" fillId="4" borderId="12" xfId="8" applyNumberFormat="1" applyFont="1" applyFill="1" applyBorder="1" applyAlignment="1">
      <alignment horizontal="center" vertical="center" shrinkToFit="1"/>
    </xf>
    <xf numFmtId="9" fontId="5" fillId="4" borderId="12" xfId="11" applyFont="1" applyFill="1" applyBorder="1" applyAlignment="1">
      <alignment horizontal="center" vertical="center"/>
    </xf>
    <xf numFmtId="49" fontId="5" fillId="4" borderId="11" xfId="8" applyNumberFormat="1" applyFont="1" applyFill="1" applyBorder="1" applyAlignment="1">
      <alignment horizontal="center" vertical="center" shrinkToFit="1"/>
    </xf>
    <xf numFmtId="0" fontId="5" fillId="4" borderId="12" xfId="49" applyFont="1" applyFill="1" applyBorder="1" applyAlignment="1">
      <alignment vertical="center" shrinkToFit="1"/>
    </xf>
    <xf numFmtId="178" fontId="5" fillId="4" borderId="12" xfId="8" applyNumberFormat="1" applyFont="1" applyFill="1" applyBorder="1" applyAlignment="1">
      <alignment horizontal="right" vertical="center" shrinkToFit="1"/>
    </xf>
    <xf numFmtId="0" fontId="5" fillId="4" borderId="11" xfId="49" applyFont="1" applyFill="1" applyBorder="1" applyAlignment="1">
      <alignment vertical="center" shrinkToFit="1"/>
    </xf>
    <xf numFmtId="49" fontId="7" fillId="4" borderId="13" xfId="49" applyNumberFormat="1" applyFont="1" applyFill="1" applyBorder="1" applyAlignment="1">
      <alignment horizontal="center" vertical="center" shrinkToFit="1"/>
    </xf>
    <xf numFmtId="0" fontId="6" fillId="4" borderId="14" xfId="49" applyFont="1" applyFill="1" applyBorder="1" applyAlignment="1">
      <alignment vertical="center" shrinkToFit="1"/>
    </xf>
    <xf numFmtId="178" fontId="7" fillId="4" borderId="14" xfId="8" applyNumberFormat="1" applyFont="1" applyFill="1" applyBorder="1" applyAlignment="1">
      <alignment horizontal="right" vertical="center" shrinkToFit="1"/>
    </xf>
    <xf numFmtId="9" fontId="7" fillId="4" borderId="14" xfId="11" applyFont="1" applyFill="1" applyBorder="1" applyAlignment="1">
      <alignment horizontal="right" vertical="center" shrinkToFit="1"/>
    </xf>
    <xf numFmtId="178" fontId="7" fillId="5" borderId="14" xfId="8" applyNumberFormat="1" applyFont="1" applyFill="1" applyBorder="1" applyAlignment="1">
      <alignment horizontal="right" vertical="center" shrinkToFi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178" fontId="8" fillId="6" borderId="0" xfId="0" applyNumberFormat="1" applyFont="1" applyFill="1">
      <alignment vertical="center"/>
    </xf>
    <xf numFmtId="0" fontId="1" fillId="3" borderId="16" xfId="0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4" borderId="8" xfId="49" applyFont="1" applyFill="1" applyBorder="1" applyAlignment="1">
      <alignment horizontal="right"/>
    </xf>
    <xf numFmtId="176" fontId="7" fillId="4" borderId="19" xfId="49" applyNumberFormat="1" applyFont="1" applyFill="1" applyBorder="1" applyAlignment="1">
      <alignment horizontal="center" vertical="center"/>
    </xf>
    <xf numFmtId="178" fontId="5" fillId="4" borderId="20" xfId="8" applyNumberFormat="1" applyFont="1" applyFill="1" applyBorder="1" applyAlignment="1">
      <alignment horizontal="right" vertical="center" shrinkToFit="1"/>
    </xf>
    <xf numFmtId="178" fontId="7" fillId="4" borderId="20" xfId="8" applyNumberFormat="1" applyFont="1" applyFill="1" applyBorder="1" applyAlignment="1">
      <alignment horizontal="right" vertical="center" shrinkToFit="1"/>
    </xf>
    <xf numFmtId="178" fontId="5" fillId="4" borderId="20" xfId="8" applyNumberFormat="1" applyFont="1" applyFill="1" applyBorder="1" applyAlignment="1">
      <alignment horizontal="center" vertical="center" wrapText="1" shrinkToFit="1"/>
    </xf>
    <xf numFmtId="10" fontId="5" fillId="4" borderId="20" xfId="8" applyNumberFormat="1" applyFont="1" applyFill="1" applyBorder="1" applyAlignment="1">
      <alignment horizontal="right" vertical="center" shrinkToFit="1"/>
    </xf>
    <xf numFmtId="178" fontId="7" fillId="4" borderId="21" xfId="8" applyNumberFormat="1" applyFont="1" applyFill="1" applyBorder="1" applyAlignment="1">
      <alignment horizontal="right" vertical="center" shrinkToFi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28280\Documents\WeChat%20Files\wxid_5120371203511\FileStorage\File\2023-02\2.&#20215;&#20540;&#21672;&#35810;&#30003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抵押资产评估汇总表"/>
      <sheetName val="抵押资产-机械设备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2"/>
  <sheetViews>
    <sheetView tabSelected="1" topLeftCell="A22" workbookViewId="0">
      <selection activeCell="F42" sqref="F42"/>
    </sheetView>
  </sheetViews>
  <sheetFormatPr defaultColWidth="9" defaultRowHeight="13.5"/>
  <cols>
    <col min="6" max="6" width="12.875"/>
    <col min="8" max="8" width="15.5" customWidth="1"/>
    <col min="20" max="20" width="13.875" customWidth="1"/>
  </cols>
  <sheetData>
    <row r="1" ht="14.25" spans="1:20">
      <c r="A1" s="1" t="s">
        <v>0</v>
      </c>
      <c r="B1" s="2"/>
      <c r="C1" s="2"/>
      <c r="D1" s="2"/>
      <c r="E1" s="2"/>
      <c r="F1" s="2"/>
      <c r="G1" s="2"/>
      <c r="H1" s="2"/>
      <c r="I1" s="4"/>
      <c r="L1" s="3" t="s">
        <v>1</v>
      </c>
      <c r="M1" s="3"/>
      <c r="N1" s="3"/>
      <c r="O1" s="3"/>
      <c r="P1" s="3"/>
      <c r="Q1" s="3"/>
      <c r="R1" s="3"/>
      <c r="S1" s="3"/>
      <c r="T1" s="3"/>
    </row>
    <row r="2" ht="39" spans="1:20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3" t="s">
        <v>8</v>
      </c>
      <c r="H2" s="3" t="s">
        <v>9</v>
      </c>
      <c r="I2" s="3" t="s">
        <v>10</v>
      </c>
      <c r="L2" s="3" t="s">
        <v>2</v>
      </c>
      <c r="M2" s="4" t="s">
        <v>3</v>
      </c>
      <c r="N2" s="4" t="s">
        <v>4</v>
      </c>
      <c r="O2" s="4" t="s">
        <v>5</v>
      </c>
      <c r="P2" s="4" t="s">
        <v>6</v>
      </c>
      <c r="Q2" s="4" t="s">
        <v>7</v>
      </c>
      <c r="R2" s="3" t="s">
        <v>8</v>
      </c>
      <c r="S2" s="3" t="s">
        <v>9</v>
      </c>
      <c r="T2" s="3" t="s">
        <v>10</v>
      </c>
    </row>
    <row r="3" ht="39" spans="1:20">
      <c r="A3" s="3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/>
      <c r="G3" s="3">
        <v>29735.9</v>
      </c>
      <c r="H3" s="3">
        <v>304</v>
      </c>
      <c r="I3" s="4">
        <f>ROUND((G3*H3/10000),2)</f>
        <v>903.97</v>
      </c>
      <c r="L3" s="3">
        <v>1</v>
      </c>
      <c r="M3" s="4" t="s">
        <v>11</v>
      </c>
      <c r="N3" s="4" t="s">
        <v>15</v>
      </c>
      <c r="O3" s="4" t="s">
        <v>13</v>
      </c>
      <c r="P3" s="4" t="s">
        <v>14</v>
      </c>
      <c r="Q3" s="4" t="s">
        <v>14</v>
      </c>
      <c r="R3" s="3">
        <v>133100</v>
      </c>
      <c r="S3" s="3">
        <v>266</v>
      </c>
      <c r="T3" s="3">
        <f>ROUND((R3*S3/10000),2)</f>
        <v>3540.46</v>
      </c>
    </row>
    <row r="4" ht="64.5" spans="1:20">
      <c r="A4" s="3">
        <v>2</v>
      </c>
      <c r="B4" s="4" t="s">
        <v>16</v>
      </c>
      <c r="C4" s="4" t="s">
        <v>17</v>
      </c>
      <c r="D4" s="4" t="s">
        <v>18</v>
      </c>
      <c r="E4" s="4" t="s">
        <v>19</v>
      </c>
      <c r="F4" s="4">
        <v>1</v>
      </c>
      <c r="G4" s="3">
        <v>558.22</v>
      </c>
      <c r="H4" s="5">
        <v>811</v>
      </c>
      <c r="I4" s="5">
        <v>45.27</v>
      </c>
      <c r="L4" s="3">
        <v>2</v>
      </c>
      <c r="M4" s="4" t="s">
        <v>16</v>
      </c>
      <c r="N4" s="4" t="s">
        <v>20</v>
      </c>
      <c r="O4" s="4" t="s">
        <v>18</v>
      </c>
      <c r="P4" s="4" t="s">
        <v>19</v>
      </c>
      <c r="Q4" s="4">
        <v>7</v>
      </c>
      <c r="R4" s="3">
        <v>6833.15</v>
      </c>
      <c r="S4" s="3">
        <v>1432</v>
      </c>
      <c r="T4" s="51">
        <v>978.51</v>
      </c>
    </row>
    <row r="5" ht="64.5" spans="1:20">
      <c r="A5" s="3">
        <v>3</v>
      </c>
      <c r="B5" s="4" t="s">
        <v>16</v>
      </c>
      <c r="C5" s="4" t="s">
        <v>21</v>
      </c>
      <c r="D5" s="4" t="s">
        <v>18</v>
      </c>
      <c r="E5" s="4" t="s">
        <v>19</v>
      </c>
      <c r="F5" s="4">
        <v>1</v>
      </c>
      <c r="G5" s="3">
        <v>115.12</v>
      </c>
      <c r="H5" s="6">
        <v>616</v>
      </c>
      <c r="I5" s="6">
        <v>7.09</v>
      </c>
      <c r="L5" s="3">
        <v>3</v>
      </c>
      <c r="M5" s="4" t="s">
        <v>16</v>
      </c>
      <c r="N5" s="4" t="s">
        <v>22</v>
      </c>
      <c r="O5" s="4" t="s">
        <v>18</v>
      </c>
      <c r="P5" s="4" t="s">
        <v>19</v>
      </c>
      <c r="Q5" s="4">
        <v>1</v>
      </c>
      <c r="R5" s="3">
        <v>715.99</v>
      </c>
      <c r="S5" s="3">
        <v>775</v>
      </c>
      <c r="T5" s="52">
        <v>55.49</v>
      </c>
    </row>
    <row r="6" ht="64.5" spans="1:20">
      <c r="A6" s="3">
        <v>4</v>
      </c>
      <c r="B6" s="4" t="s">
        <v>16</v>
      </c>
      <c r="C6" s="4" t="s">
        <v>23</v>
      </c>
      <c r="D6" s="4" t="s">
        <v>18</v>
      </c>
      <c r="E6" s="4" t="s">
        <v>19</v>
      </c>
      <c r="F6" s="4">
        <v>1</v>
      </c>
      <c r="G6" s="3">
        <v>34.54</v>
      </c>
      <c r="H6" s="6">
        <v>706</v>
      </c>
      <c r="I6" s="6">
        <v>2.44</v>
      </c>
      <c r="L6" s="3">
        <v>4</v>
      </c>
      <c r="M6" s="4" t="s">
        <v>16</v>
      </c>
      <c r="N6" s="4" t="s">
        <v>24</v>
      </c>
      <c r="O6" s="4" t="s">
        <v>18</v>
      </c>
      <c r="P6" s="4" t="s">
        <v>19</v>
      </c>
      <c r="Q6" s="4">
        <v>2</v>
      </c>
      <c r="R6" s="3">
        <v>2674.1</v>
      </c>
      <c r="S6" s="3">
        <v>859</v>
      </c>
      <c r="T6" s="52">
        <v>229.71</v>
      </c>
    </row>
    <row r="7" ht="64.5" spans="1:20">
      <c r="A7" s="3">
        <v>5</v>
      </c>
      <c r="B7" s="4" t="s">
        <v>16</v>
      </c>
      <c r="C7" s="4" t="s">
        <v>25</v>
      </c>
      <c r="D7" s="4" t="s">
        <v>18</v>
      </c>
      <c r="E7" s="4" t="s">
        <v>19</v>
      </c>
      <c r="F7" s="4">
        <v>1</v>
      </c>
      <c r="G7" s="3">
        <v>58.64</v>
      </c>
      <c r="H7" s="6">
        <v>706</v>
      </c>
      <c r="I7" s="6">
        <v>4.14</v>
      </c>
      <c r="L7" s="3">
        <v>5</v>
      </c>
      <c r="M7" s="4" t="s">
        <v>16</v>
      </c>
      <c r="N7" s="4" t="s">
        <v>26</v>
      </c>
      <c r="O7" s="4" t="s">
        <v>18</v>
      </c>
      <c r="P7" s="4" t="s">
        <v>19</v>
      </c>
      <c r="Q7" s="4">
        <v>5</v>
      </c>
      <c r="R7" s="3">
        <v>3190.33</v>
      </c>
      <c r="S7" s="3">
        <v>943</v>
      </c>
      <c r="T7" s="52">
        <v>300.85</v>
      </c>
    </row>
    <row r="8" ht="64.5" spans="1:20">
      <c r="A8" s="3">
        <v>6</v>
      </c>
      <c r="B8" s="4" t="s">
        <v>16</v>
      </c>
      <c r="C8" s="4" t="s">
        <v>27</v>
      </c>
      <c r="D8" s="4" t="s">
        <v>18</v>
      </c>
      <c r="E8" s="4" t="s">
        <v>19</v>
      </c>
      <c r="F8" s="4">
        <v>1</v>
      </c>
      <c r="G8" s="3">
        <v>33.5</v>
      </c>
      <c r="H8" s="6">
        <v>706</v>
      </c>
      <c r="I8" s="6">
        <v>2.37</v>
      </c>
      <c r="L8" s="3">
        <v>6</v>
      </c>
      <c r="M8" s="4" t="s">
        <v>16</v>
      </c>
      <c r="N8" s="4" t="s">
        <v>28</v>
      </c>
      <c r="O8" s="4" t="s">
        <v>18</v>
      </c>
      <c r="P8" s="4" t="s">
        <v>19</v>
      </c>
      <c r="Q8" s="4">
        <v>1</v>
      </c>
      <c r="R8" s="3">
        <v>1984.03</v>
      </c>
      <c r="S8" s="3">
        <v>817</v>
      </c>
      <c r="T8" s="52">
        <v>162.1</v>
      </c>
    </row>
    <row r="9" ht="64.5" spans="1:20">
      <c r="A9" s="3">
        <v>7</v>
      </c>
      <c r="B9" s="4" t="s">
        <v>16</v>
      </c>
      <c r="C9" s="4" t="s">
        <v>29</v>
      </c>
      <c r="D9" s="4" t="s">
        <v>18</v>
      </c>
      <c r="E9" s="4" t="s">
        <v>19</v>
      </c>
      <c r="F9" s="4">
        <v>1</v>
      </c>
      <c r="G9" s="3">
        <v>433.15</v>
      </c>
      <c r="H9" s="6">
        <v>834</v>
      </c>
      <c r="I9" s="6">
        <v>36.12</v>
      </c>
      <c r="L9" s="3">
        <v>7</v>
      </c>
      <c r="M9" s="4" t="s">
        <v>16</v>
      </c>
      <c r="N9" s="4" t="s">
        <v>30</v>
      </c>
      <c r="O9" s="4" t="s">
        <v>18</v>
      </c>
      <c r="P9" s="4" t="s">
        <v>19</v>
      </c>
      <c r="Q9" s="4">
        <v>2</v>
      </c>
      <c r="R9" s="3">
        <v>814.62</v>
      </c>
      <c r="S9" s="3">
        <v>859</v>
      </c>
      <c r="T9" s="52">
        <v>69.98</v>
      </c>
    </row>
    <row r="10" ht="64.5" spans="1:20">
      <c r="A10" s="3">
        <v>8</v>
      </c>
      <c r="B10" s="4" t="s">
        <v>16</v>
      </c>
      <c r="C10" s="4" t="s">
        <v>31</v>
      </c>
      <c r="D10" s="4" t="s">
        <v>32</v>
      </c>
      <c r="E10" s="4" t="s">
        <v>19</v>
      </c>
      <c r="F10" s="4">
        <v>3</v>
      </c>
      <c r="G10" s="3">
        <v>1350.28</v>
      </c>
      <c r="H10" s="6">
        <v>1306</v>
      </c>
      <c r="I10" s="6">
        <v>176.35</v>
      </c>
      <c r="L10" s="3">
        <v>8</v>
      </c>
      <c r="M10" s="4" t="s">
        <v>16</v>
      </c>
      <c r="N10" s="4" t="s">
        <v>33</v>
      </c>
      <c r="O10" s="4" t="s">
        <v>18</v>
      </c>
      <c r="P10" s="4" t="s">
        <v>19</v>
      </c>
      <c r="Q10" s="4">
        <v>1</v>
      </c>
      <c r="R10" s="3">
        <v>3310.28</v>
      </c>
      <c r="S10" s="3">
        <v>775</v>
      </c>
      <c r="T10" s="52">
        <v>256.55</v>
      </c>
    </row>
    <row r="11" ht="64.5" spans="1:20">
      <c r="A11" s="3">
        <v>9</v>
      </c>
      <c r="B11" s="4" t="s">
        <v>16</v>
      </c>
      <c r="C11" s="4" t="s">
        <v>34</v>
      </c>
      <c r="D11" s="4" t="s">
        <v>18</v>
      </c>
      <c r="E11" s="4" t="s">
        <v>19</v>
      </c>
      <c r="F11" s="4">
        <v>1</v>
      </c>
      <c r="G11" s="3">
        <v>84.64</v>
      </c>
      <c r="H11" s="6">
        <v>706</v>
      </c>
      <c r="I11" s="6">
        <v>5.98</v>
      </c>
      <c r="L11" s="3">
        <v>9</v>
      </c>
      <c r="M11" s="4" t="s">
        <v>16</v>
      </c>
      <c r="N11" s="4" t="s">
        <v>35</v>
      </c>
      <c r="O11" s="4" t="s">
        <v>18</v>
      </c>
      <c r="P11" s="4" t="s">
        <v>19</v>
      </c>
      <c r="Q11" s="4">
        <v>1</v>
      </c>
      <c r="R11" s="3">
        <v>1828.28</v>
      </c>
      <c r="S11" s="3">
        <v>859</v>
      </c>
      <c r="T11" s="52">
        <v>157.05</v>
      </c>
    </row>
    <row r="12" ht="64.5" spans="1:20">
      <c r="A12" s="3">
        <v>10</v>
      </c>
      <c r="B12" s="4" t="s">
        <v>16</v>
      </c>
      <c r="C12" s="4" t="s">
        <v>36</v>
      </c>
      <c r="D12" s="4" t="s">
        <v>18</v>
      </c>
      <c r="E12" s="4" t="s">
        <v>19</v>
      </c>
      <c r="F12" s="4">
        <v>1</v>
      </c>
      <c r="G12" s="3">
        <v>372.69</v>
      </c>
      <c r="H12" s="6">
        <v>811</v>
      </c>
      <c r="I12" s="6">
        <v>30.23</v>
      </c>
      <c r="L12" s="3">
        <v>10</v>
      </c>
      <c r="M12" s="4" t="s">
        <v>16</v>
      </c>
      <c r="N12" s="4" t="s">
        <v>37</v>
      </c>
      <c r="O12" s="4" t="s">
        <v>18</v>
      </c>
      <c r="P12" s="4" t="s">
        <v>19</v>
      </c>
      <c r="Q12" s="4">
        <v>1</v>
      </c>
      <c r="R12" s="3">
        <v>292.09</v>
      </c>
      <c r="S12" s="3">
        <v>926</v>
      </c>
      <c r="T12" s="52">
        <v>27.05</v>
      </c>
    </row>
    <row r="13" ht="64.5" spans="1:20">
      <c r="A13" s="3">
        <v>11</v>
      </c>
      <c r="B13" s="4" t="s">
        <v>16</v>
      </c>
      <c r="C13" s="4" t="s">
        <v>38</v>
      </c>
      <c r="D13" s="4" t="s">
        <v>18</v>
      </c>
      <c r="E13" s="4" t="s">
        <v>19</v>
      </c>
      <c r="F13" s="4">
        <v>2</v>
      </c>
      <c r="G13" s="3">
        <v>626.02</v>
      </c>
      <c r="H13" s="6">
        <v>811</v>
      </c>
      <c r="I13" s="6">
        <v>50.77</v>
      </c>
      <c r="L13" s="3">
        <v>11</v>
      </c>
      <c r="M13" s="4" t="s">
        <v>16</v>
      </c>
      <c r="N13" s="4" t="s">
        <v>39</v>
      </c>
      <c r="O13" s="4" t="s">
        <v>40</v>
      </c>
      <c r="P13" s="4" t="s">
        <v>19</v>
      </c>
      <c r="Q13" s="4">
        <v>1</v>
      </c>
      <c r="R13" s="3">
        <v>26.64</v>
      </c>
      <c r="S13" s="3">
        <v>732</v>
      </c>
      <c r="T13" s="52">
        <v>1.95</v>
      </c>
    </row>
    <row r="14" ht="64.5" spans="1:20">
      <c r="A14" s="3">
        <v>12</v>
      </c>
      <c r="B14" s="4" t="s">
        <v>16</v>
      </c>
      <c r="C14" s="4" t="s">
        <v>41</v>
      </c>
      <c r="D14" s="4" t="s">
        <v>42</v>
      </c>
      <c r="E14" s="4" t="s">
        <v>43</v>
      </c>
      <c r="F14" s="4">
        <v>1</v>
      </c>
      <c r="G14" s="3">
        <v>299.48</v>
      </c>
      <c r="H14" s="6">
        <v>724</v>
      </c>
      <c r="I14" s="6">
        <v>21.68</v>
      </c>
      <c r="L14" s="3">
        <v>12</v>
      </c>
      <c r="M14" s="4" t="s">
        <v>16</v>
      </c>
      <c r="N14" s="4" t="s">
        <v>44</v>
      </c>
      <c r="O14" s="4" t="s">
        <v>18</v>
      </c>
      <c r="P14" s="4" t="s">
        <v>19</v>
      </c>
      <c r="Q14" s="4">
        <v>1</v>
      </c>
      <c r="R14" s="3">
        <v>184.94</v>
      </c>
      <c r="S14" s="3">
        <v>1070</v>
      </c>
      <c r="T14" s="52">
        <v>19.79</v>
      </c>
    </row>
    <row r="15" ht="64.5" spans="1:20">
      <c r="A15" s="3">
        <v>13</v>
      </c>
      <c r="B15" s="4" t="s">
        <v>16</v>
      </c>
      <c r="C15" s="4" t="s">
        <v>45</v>
      </c>
      <c r="D15" s="4" t="s">
        <v>18</v>
      </c>
      <c r="E15" s="4" t="s">
        <v>19</v>
      </c>
      <c r="F15" s="7" t="s">
        <v>46</v>
      </c>
      <c r="G15" s="3">
        <v>2539.16</v>
      </c>
      <c r="H15" s="6">
        <v>864</v>
      </c>
      <c r="I15" s="6">
        <v>219.38</v>
      </c>
      <c r="L15" s="3">
        <v>13</v>
      </c>
      <c r="M15" s="4" t="s">
        <v>16</v>
      </c>
      <c r="N15" s="4" t="s">
        <v>47</v>
      </c>
      <c r="O15" s="4" t="s">
        <v>18</v>
      </c>
      <c r="P15" s="4" t="s">
        <v>19</v>
      </c>
      <c r="Q15" s="4">
        <v>1</v>
      </c>
      <c r="R15" s="3">
        <v>112.33</v>
      </c>
      <c r="S15" s="3">
        <v>943</v>
      </c>
      <c r="T15" s="52">
        <v>10.59</v>
      </c>
    </row>
    <row r="16" ht="64.5" spans="1:20">
      <c r="A16" s="3">
        <v>14</v>
      </c>
      <c r="B16" s="4" t="s">
        <v>16</v>
      </c>
      <c r="C16" s="4" t="s">
        <v>48</v>
      </c>
      <c r="D16" s="4" t="s">
        <v>18</v>
      </c>
      <c r="E16" s="4" t="s">
        <v>19</v>
      </c>
      <c r="F16" s="4">
        <v>1</v>
      </c>
      <c r="G16" s="3">
        <v>619.88</v>
      </c>
      <c r="H16" s="6">
        <v>864</v>
      </c>
      <c r="I16" s="6">
        <v>53.56</v>
      </c>
      <c r="L16" s="3">
        <v>14</v>
      </c>
      <c r="M16" s="4" t="s">
        <v>16</v>
      </c>
      <c r="N16" s="4" t="s">
        <v>49</v>
      </c>
      <c r="O16" s="4" t="s">
        <v>18</v>
      </c>
      <c r="P16" s="4" t="s">
        <v>19</v>
      </c>
      <c r="Q16" s="4">
        <v>1</v>
      </c>
      <c r="R16" s="3">
        <v>289.37</v>
      </c>
      <c r="S16" s="3">
        <v>1112</v>
      </c>
      <c r="T16" s="52">
        <v>32.18</v>
      </c>
    </row>
    <row r="17" ht="64.5" spans="1:20">
      <c r="A17" s="3">
        <v>15</v>
      </c>
      <c r="B17" s="4" t="s">
        <v>16</v>
      </c>
      <c r="C17" s="4" t="s">
        <v>50</v>
      </c>
      <c r="D17" s="4" t="s">
        <v>18</v>
      </c>
      <c r="E17" s="4" t="s">
        <v>19</v>
      </c>
      <c r="F17" s="4">
        <v>1</v>
      </c>
      <c r="G17" s="3">
        <v>64.38</v>
      </c>
      <c r="H17" s="6">
        <v>706</v>
      </c>
      <c r="I17" s="6">
        <v>4.55</v>
      </c>
      <c r="L17" s="3">
        <v>15</v>
      </c>
      <c r="M17" s="4" t="s">
        <v>16</v>
      </c>
      <c r="N17" s="4" t="s">
        <v>51</v>
      </c>
      <c r="O17" s="4" t="s">
        <v>18</v>
      </c>
      <c r="P17" s="4" t="s">
        <v>19</v>
      </c>
      <c r="Q17" s="4">
        <v>3</v>
      </c>
      <c r="R17" s="3">
        <v>2055.97</v>
      </c>
      <c r="S17" s="3">
        <v>1196</v>
      </c>
      <c r="T17" s="52">
        <v>245.89</v>
      </c>
    </row>
    <row r="18" ht="64.5" spans="1:20">
      <c r="A18" s="3">
        <v>16</v>
      </c>
      <c r="B18" s="4" t="s">
        <v>16</v>
      </c>
      <c r="C18" s="4" t="s">
        <v>52</v>
      </c>
      <c r="D18" s="4" t="s">
        <v>18</v>
      </c>
      <c r="E18" s="4" t="s">
        <v>19</v>
      </c>
      <c r="F18" s="7" t="s">
        <v>53</v>
      </c>
      <c r="G18" s="3">
        <v>1177.59</v>
      </c>
      <c r="H18" s="6">
        <v>864</v>
      </c>
      <c r="I18" s="6">
        <v>101.74</v>
      </c>
      <c r="L18" s="3">
        <v>16</v>
      </c>
      <c r="M18" s="4" t="s">
        <v>16</v>
      </c>
      <c r="N18" s="4" t="s">
        <v>54</v>
      </c>
      <c r="O18" s="4" t="s">
        <v>18</v>
      </c>
      <c r="P18" s="4" t="s">
        <v>19</v>
      </c>
      <c r="Q18" s="4">
        <v>1</v>
      </c>
      <c r="R18" s="3">
        <v>377.95</v>
      </c>
      <c r="S18" s="3">
        <v>732</v>
      </c>
      <c r="T18" s="52">
        <v>27.67</v>
      </c>
    </row>
    <row r="19" ht="64.5" spans="1:20">
      <c r="A19" s="3">
        <v>17</v>
      </c>
      <c r="B19" s="4" t="s">
        <v>16</v>
      </c>
      <c r="C19" s="4" t="s">
        <v>55</v>
      </c>
      <c r="D19" s="4" t="s">
        <v>18</v>
      </c>
      <c r="E19" s="4" t="s">
        <v>19</v>
      </c>
      <c r="F19" s="4">
        <v>1</v>
      </c>
      <c r="G19" s="3">
        <v>128.59</v>
      </c>
      <c r="H19" s="6">
        <v>811</v>
      </c>
      <c r="I19" s="6">
        <v>10.43</v>
      </c>
      <c r="L19" s="3">
        <v>17</v>
      </c>
      <c r="M19" s="4" t="s">
        <v>16</v>
      </c>
      <c r="N19" s="4" t="s">
        <v>56</v>
      </c>
      <c r="O19" s="4" t="s">
        <v>18</v>
      </c>
      <c r="P19" s="4" t="s">
        <v>19</v>
      </c>
      <c r="Q19" s="4">
        <v>1</v>
      </c>
      <c r="R19" s="3">
        <v>27.32</v>
      </c>
      <c r="S19" s="3">
        <v>817</v>
      </c>
      <c r="T19" s="52">
        <v>2.23</v>
      </c>
    </row>
    <row r="20" ht="64.5" spans="1:20">
      <c r="A20" s="8" t="s">
        <v>57</v>
      </c>
      <c r="B20" s="8"/>
      <c r="C20" s="8"/>
      <c r="D20" s="8"/>
      <c r="E20" s="8"/>
      <c r="F20" s="8"/>
      <c r="G20" s="8"/>
      <c r="H20" s="8"/>
      <c r="I20" s="40">
        <f>SUM(I3:I19)</f>
        <v>1676.07</v>
      </c>
      <c r="L20" s="3">
        <v>18</v>
      </c>
      <c r="M20" s="4" t="s">
        <v>16</v>
      </c>
      <c r="N20" s="4" t="s">
        <v>58</v>
      </c>
      <c r="O20" s="4" t="s">
        <v>18</v>
      </c>
      <c r="P20" s="4" t="s">
        <v>19</v>
      </c>
      <c r="Q20" s="4">
        <v>1</v>
      </c>
      <c r="R20" s="3">
        <v>27.32</v>
      </c>
      <c r="S20" s="3">
        <v>817</v>
      </c>
      <c r="T20" s="52">
        <v>2.23</v>
      </c>
    </row>
    <row r="21" ht="64.5" spans="1:20">
      <c r="A21" s="9"/>
      <c r="B21" s="9"/>
      <c r="C21" s="9"/>
      <c r="D21" s="9"/>
      <c r="E21" s="9"/>
      <c r="F21" s="9"/>
      <c r="G21" s="9"/>
      <c r="H21" s="9"/>
      <c r="I21" s="41"/>
      <c r="L21" s="3">
        <v>19</v>
      </c>
      <c r="M21" s="4" t="s">
        <v>16</v>
      </c>
      <c r="N21" s="4" t="s">
        <v>59</v>
      </c>
      <c r="O21" s="4" t="s">
        <v>18</v>
      </c>
      <c r="P21" s="4" t="s">
        <v>19</v>
      </c>
      <c r="Q21" s="4">
        <v>6</v>
      </c>
      <c r="R21" s="3">
        <v>2917.04</v>
      </c>
      <c r="S21" s="3">
        <v>1339</v>
      </c>
      <c r="T21" s="52">
        <v>390.59</v>
      </c>
    </row>
    <row r="22" ht="64.5" spans="1:20">
      <c r="A22" s="9"/>
      <c r="B22" s="9"/>
      <c r="C22" s="9"/>
      <c r="D22" s="9"/>
      <c r="E22" s="9"/>
      <c r="F22" s="9"/>
      <c r="G22" s="9"/>
      <c r="H22" s="9"/>
      <c r="I22" s="9"/>
      <c r="L22" s="3">
        <v>20</v>
      </c>
      <c r="M22" s="4" t="s">
        <v>16</v>
      </c>
      <c r="N22" s="4" t="s">
        <v>60</v>
      </c>
      <c r="O22" s="4" t="s">
        <v>18</v>
      </c>
      <c r="P22" s="4" t="s">
        <v>19</v>
      </c>
      <c r="Q22" s="4">
        <v>5</v>
      </c>
      <c r="R22" s="3">
        <v>8014.21</v>
      </c>
      <c r="S22" s="3">
        <v>1339</v>
      </c>
      <c r="T22" s="52">
        <v>1073.1</v>
      </c>
    </row>
    <row r="23" ht="64.5" spans="12:20">
      <c r="L23" s="3">
        <v>21</v>
      </c>
      <c r="M23" s="4" t="s">
        <v>16</v>
      </c>
      <c r="N23" s="4" t="s">
        <v>61</v>
      </c>
      <c r="O23" s="4" t="s">
        <v>18</v>
      </c>
      <c r="P23" s="4" t="s">
        <v>19</v>
      </c>
      <c r="Q23" s="4">
        <v>1</v>
      </c>
      <c r="R23" s="3">
        <v>1222.96</v>
      </c>
      <c r="S23" s="3">
        <v>943</v>
      </c>
      <c r="T23" s="52">
        <v>115.33</v>
      </c>
    </row>
    <row r="24" spans="12:20">
      <c r="L24" s="42" t="s">
        <v>57</v>
      </c>
      <c r="M24" s="43"/>
      <c r="N24" s="43"/>
      <c r="O24" s="43"/>
      <c r="P24" s="43"/>
      <c r="Q24" s="43"/>
      <c r="R24" s="43"/>
      <c r="S24" s="40"/>
      <c r="T24" s="40">
        <f>SUM(T3:T23)</f>
        <v>7699.3</v>
      </c>
    </row>
    <row r="25" ht="14.25" spans="1:9">
      <c r="A25" s="10" t="e">
        <f>'[1]抵押资产-机械设备'!A30</f>
        <v>#REF!</v>
      </c>
      <c r="B25" s="10"/>
      <c r="C25" s="10"/>
      <c r="D25" s="11"/>
      <c r="E25" s="11"/>
      <c r="F25" s="11"/>
      <c r="G25" s="11"/>
      <c r="H25" s="12"/>
      <c r="I25" s="44" t="s">
        <v>62</v>
      </c>
    </row>
    <row r="26" spans="1:9">
      <c r="A26" s="13" t="s">
        <v>63</v>
      </c>
      <c r="B26" s="14" t="s">
        <v>64</v>
      </c>
      <c r="C26" s="15" t="s">
        <v>65</v>
      </c>
      <c r="D26" s="15" t="s">
        <v>66</v>
      </c>
      <c r="E26" s="14" t="s">
        <v>67</v>
      </c>
      <c r="F26" s="14" t="s">
        <v>68</v>
      </c>
      <c r="G26" s="15" t="s">
        <v>69</v>
      </c>
      <c r="H26" s="14" t="s">
        <v>70</v>
      </c>
      <c r="I26" s="45" t="s">
        <v>71</v>
      </c>
    </row>
    <row r="27" spans="1:9">
      <c r="A27" s="16" t="s">
        <v>72</v>
      </c>
      <c r="B27" s="17" t="s">
        <v>73</v>
      </c>
      <c r="C27" s="18"/>
      <c r="D27" s="18"/>
      <c r="E27" s="19"/>
      <c r="F27" s="19"/>
      <c r="G27" s="19"/>
      <c r="H27" s="19"/>
      <c r="I27" s="46"/>
    </row>
    <row r="28" spans="1:9">
      <c r="A28" s="16" t="s">
        <v>74</v>
      </c>
      <c r="B28" s="17" t="s">
        <v>75</v>
      </c>
      <c r="C28" s="18"/>
      <c r="D28" s="18"/>
      <c r="E28" s="19"/>
      <c r="F28" s="19"/>
      <c r="G28" s="19"/>
      <c r="H28" s="19"/>
      <c r="I28" s="46"/>
    </row>
    <row r="29" spans="1:9">
      <c r="A29" s="20" t="s">
        <v>76</v>
      </c>
      <c r="B29" s="21" t="s">
        <v>77</v>
      </c>
      <c r="C29" s="22"/>
      <c r="D29" s="22"/>
      <c r="E29" s="23">
        <v>2369.93</v>
      </c>
      <c r="F29" s="23">
        <v>2678.02</v>
      </c>
      <c r="G29" s="24">
        <v>0.3</v>
      </c>
      <c r="H29" s="23">
        <f>ROUND(F29*I35,2)</f>
        <v>803.41</v>
      </c>
      <c r="I29" s="47"/>
    </row>
    <row r="30" spans="1:9">
      <c r="A30" s="16" t="s">
        <v>78</v>
      </c>
      <c r="B30" s="17" t="s">
        <v>79</v>
      </c>
      <c r="C30" s="25"/>
      <c r="D30" s="26"/>
      <c r="E30" s="19"/>
      <c r="F30" s="19"/>
      <c r="G30" s="27"/>
      <c r="H30" s="19"/>
      <c r="I30" s="46"/>
    </row>
    <row r="31" spans="1:9">
      <c r="A31" s="16" t="s">
        <v>80</v>
      </c>
      <c r="B31" s="17" t="s">
        <v>81</v>
      </c>
      <c r="C31" s="26"/>
      <c r="D31" s="26"/>
      <c r="E31" s="19"/>
      <c r="F31" s="19"/>
      <c r="G31" s="27"/>
      <c r="H31" s="19"/>
      <c r="I31" s="46"/>
    </row>
    <row r="32" spans="1:9">
      <c r="A32" s="16" t="s">
        <v>82</v>
      </c>
      <c r="B32" s="17" t="s">
        <v>83</v>
      </c>
      <c r="C32" s="26"/>
      <c r="D32" s="26"/>
      <c r="E32" s="19"/>
      <c r="F32" s="19"/>
      <c r="G32" s="27"/>
      <c r="H32" s="19"/>
      <c r="I32" s="48"/>
    </row>
    <row r="33" spans="1:9">
      <c r="A33" s="16" t="s">
        <v>84</v>
      </c>
      <c r="B33" s="17" t="s">
        <v>85</v>
      </c>
      <c r="C33" s="26"/>
      <c r="D33" s="26"/>
      <c r="E33" s="19"/>
      <c r="F33" s="19"/>
      <c r="G33" s="19"/>
      <c r="H33" s="19"/>
      <c r="I33" s="46"/>
    </row>
    <row r="34" spans="1:9">
      <c r="A34" s="16" t="s">
        <v>86</v>
      </c>
      <c r="B34" s="17" t="s">
        <v>87</v>
      </c>
      <c r="C34" s="26"/>
      <c r="D34" s="26"/>
      <c r="E34" s="19"/>
      <c r="F34" s="19"/>
      <c r="G34" s="19"/>
      <c r="H34" s="19"/>
      <c r="I34" s="46"/>
    </row>
    <row r="35" spans="1:9">
      <c r="A35" s="16" t="s">
        <v>88</v>
      </c>
      <c r="B35" s="17" t="s">
        <v>89</v>
      </c>
      <c r="C35" s="18"/>
      <c r="D35" s="26"/>
      <c r="E35" s="19"/>
      <c r="F35" s="19"/>
      <c r="G35" s="19"/>
      <c r="H35" s="19"/>
      <c r="I35" s="49">
        <v>0.3</v>
      </c>
    </row>
    <row r="36" spans="1:9">
      <c r="A36" s="16" t="s">
        <v>90</v>
      </c>
      <c r="B36" s="17" t="s">
        <v>91</v>
      </c>
      <c r="C36" s="18"/>
      <c r="D36" s="18"/>
      <c r="E36" s="19"/>
      <c r="F36" s="19"/>
      <c r="G36" s="19"/>
      <c r="H36" s="19"/>
      <c r="I36" s="46"/>
    </row>
    <row r="37" spans="1:9">
      <c r="A37" s="28"/>
      <c r="B37" s="17"/>
      <c r="C37" s="29"/>
      <c r="D37" s="29"/>
      <c r="E37" s="30"/>
      <c r="F37" s="30"/>
      <c r="G37" s="30"/>
      <c r="H37" s="30"/>
      <c r="I37" s="46"/>
    </row>
    <row r="38" spans="1:9">
      <c r="A38" s="31"/>
      <c r="B38" s="29"/>
      <c r="C38" s="29"/>
      <c r="D38" s="29"/>
      <c r="E38" s="30"/>
      <c r="F38" s="30"/>
      <c r="G38" s="30"/>
      <c r="H38" s="30"/>
      <c r="I38" s="46"/>
    </row>
    <row r="39" spans="1:9">
      <c r="A39" s="31"/>
      <c r="B39" s="29"/>
      <c r="C39" s="29"/>
      <c r="D39" s="29"/>
      <c r="E39" s="30"/>
      <c r="F39" s="30"/>
      <c r="G39" s="30"/>
      <c r="H39" s="30"/>
      <c r="I39" s="46"/>
    </row>
    <row r="40" ht="14.25" spans="1:9">
      <c r="A40" s="32"/>
      <c r="B40" s="33" t="s">
        <v>92</v>
      </c>
      <c r="C40" s="34">
        <f t="shared" ref="C40:F40" si="0">SUM(C27:C39)</f>
        <v>0</v>
      </c>
      <c r="D40" s="34">
        <f t="shared" si="0"/>
        <v>0</v>
      </c>
      <c r="E40" s="34">
        <f t="shared" si="0"/>
        <v>2369.93</v>
      </c>
      <c r="F40" s="34">
        <f t="shared" si="0"/>
        <v>2678.02</v>
      </c>
      <c r="G40" s="35">
        <f>G29</f>
        <v>0.3</v>
      </c>
      <c r="H40" s="36">
        <f>SUM(H27:H39)</f>
        <v>803.41</v>
      </c>
      <c r="I40" s="50"/>
    </row>
    <row r="42" spans="2:6">
      <c r="B42" s="37" t="s">
        <v>93</v>
      </c>
      <c r="C42" s="38"/>
      <c r="D42" s="38"/>
      <c r="E42" s="38"/>
      <c r="F42" s="39">
        <f>I20+T24+H40</f>
        <v>10178.78</v>
      </c>
    </row>
  </sheetData>
  <mergeCells count="7">
    <mergeCell ref="A1:I1"/>
    <mergeCell ref="L1:T1"/>
    <mergeCell ref="A20:H20"/>
    <mergeCell ref="A21:H21"/>
    <mergeCell ref="A22:H22"/>
    <mergeCell ref="L24:S24"/>
    <mergeCell ref="B42:E4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山东分公司刘峰刚</dc:creator>
  <cp:lastModifiedBy>山东分公司刘峰刚</cp:lastModifiedBy>
  <dcterms:created xsi:type="dcterms:W3CDTF">2023-06-15T08:49:00Z</dcterms:created>
  <dcterms:modified xsi:type="dcterms:W3CDTF">2023-07-05T08:33:19Z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D37CB11041E54EA794114AD257665E51</vt:lpwstr>
  </property>
  <property fmtid="{D5CDD505-2E9C-101B-9397-08002B2CF9AE}" pid="3" name="KSOProductBuildVer">
    <vt:lpwstr>2052-11.8.2.11813</vt:lpwstr>
  </property>
</Properties>
</file>